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brina.souza\Desktop\"/>
    </mc:Choice>
  </mc:AlternateContent>
  <xr:revisionPtr revIDLastSave="0" documentId="13_ncr:1_{27D29708-1D98-4069-A766-6BBB66110B4C}" xr6:coauthVersionLast="36" xr6:coauthVersionMax="47" xr10:uidLastSave="{00000000-0000-0000-0000-000000000000}"/>
  <bookViews>
    <workbookView xWindow="0" yWindow="0" windowWidth="11160" windowHeight="4350" xr2:uid="{00000000-000D-0000-FFFF-FFFF00000000}"/>
  </bookViews>
  <sheets>
    <sheet name="IRRF_Vigente_20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4" l="1"/>
  <c r="L12" i="4" s="1"/>
  <c r="D14" i="4"/>
  <c r="D13" i="4"/>
  <c r="H12" i="4" s="1"/>
  <c r="D12" i="4"/>
  <c r="C12" i="4"/>
  <c r="H11" i="4"/>
  <c r="D11" i="4"/>
  <c r="D10" i="4"/>
  <c r="H10" i="4" s="1"/>
  <c r="L14" i="4" l="1"/>
  <c r="L17" i="4" s="1"/>
  <c r="H15" i="4"/>
  <c r="H17" i="4" s="1"/>
  <c r="D15" i="4"/>
  <c r="D17" i="4" s="1"/>
  <c r="G16" i="4" l="1"/>
  <c r="H16" i="4" s="1"/>
  <c r="H18" i="4" s="1"/>
  <c r="C16" i="4"/>
  <c r="D16" i="4" s="1"/>
  <c r="D18" i="4" s="1"/>
  <c r="L16" i="4" l="1"/>
  <c r="L18" i="4" s="1"/>
  <c r="G20" i="4" s="1"/>
</calcChain>
</file>

<file path=xl/sharedStrings.xml><?xml version="1.0" encoding="utf-8"?>
<sst xmlns="http://schemas.openxmlformats.org/spreadsheetml/2006/main" count="45" uniqueCount="38">
  <si>
    <t>Desconto do INSS (-)</t>
  </si>
  <si>
    <t>Dedução Dependentes (-)</t>
  </si>
  <si>
    <t>Valor por Dependente</t>
  </si>
  <si>
    <t>Aliquota conforme tabela</t>
  </si>
  <si>
    <t>Valor a deduzir cfe tabela</t>
  </si>
  <si>
    <t>Valor do Desconto do IRRF</t>
  </si>
  <si>
    <t>Até</t>
  </si>
  <si>
    <t>De</t>
  </si>
  <si>
    <t>Acima de</t>
  </si>
  <si>
    <t>Adiantamento (-)</t>
  </si>
  <si>
    <t>Adiantamento(-)</t>
  </si>
  <si>
    <t>Valor da Base de IRRF</t>
  </si>
  <si>
    <t>Quant. de Dependentes p/IRRF</t>
  </si>
  <si>
    <t>Valor de desconto do INSS</t>
  </si>
  <si>
    <t>Parametros de Cálculo</t>
  </si>
  <si>
    <t>Desc.Adiantamento</t>
  </si>
  <si>
    <t>Pensão Alimentícia (-)</t>
  </si>
  <si>
    <t>Desconto de Pensão Alimentícia</t>
  </si>
  <si>
    <t>Nova Base de IRRF (ver tabela)</t>
  </si>
  <si>
    <t>Não pode deduzir (Lei 9250/95 artigo 4o.)</t>
  </si>
  <si>
    <t>Tabela do IRRF vigente a partir de 01/05/2025</t>
  </si>
  <si>
    <t>Redução/2026</t>
  </si>
  <si>
    <t>Fator Redutor/2026</t>
  </si>
  <si>
    <t>Base de Cálculo</t>
  </si>
  <si>
    <t>Sub-Cálculo</t>
  </si>
  <si>
    <t xml:space="preserve">Redução </t>
  </si>
  <si>
    <t>IRRF devido 2025</t>
  </si>
  <si>
    <t>Redução 2026</t>
  </si>
  <si>
    <t>IRRF devido 2026</t>
  </si>
  <si>
    <t>VALOR DO DESCONTO DO IRRF 2026 ===&gt;</t>
  </si>
  <si>
    <t>PREENCHA SOMENTE OS DADOS EM AMARELO</t>
  </si>
  <si>
    <t>Cálculo Vigente 2025 - Desconto Simplificado</t>
  </si>
  <si>
    <t>Cálculo Vigente 2025 - Desconto Legal</t>
  </si>
  <si>
    <t>Base de Cálculo (+)</t>
  </si>
  <si>
    <t>Dedução simplificado (-)</t>
  </si>
  <si>
    <t>Novo Cálculo LINEAR - 2026</t>
  </si>
  <si>
    <t>Desconto do IRRF Para 2026</t>
  </si>
  <si>
    <t>se este valor for negativo, não terá desconto na folha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</si>
</sst>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4" xfId="0" applyBorder="1"/>
    <xf numFmtId="4" fontId="0" fillId="0" borderId="5" xfId="0" applyNumberFormat="1" applyBorder="1"/>
    <xf numFmtId="0" fontId="2" fillId="0" borderId="4" xfId="0" applyFont="1" applyBorder="1"/>
    <xf numFmtId="0" fontId="2" fillId="3" borderId="6" xfId="0" applyFont="1" applyFill="1" applyBorder="1"/>
    <xf numFmtId="0" fontId="2" fillId="3" borderId="9" xfId="0" applyFont="1" applyFill="1" applyBorder="1" applyAlignment="1">
      <alignment horizontal="center"/>
    </xf>
    <xf numFmtId="4" fontId="2" fillId="3" borderId="7" xfId="0" applyNumberFormat="1" applyFont="1" applyFill="1" applyBorder="1"/>
    <xf numFmtId="0" fontId="2" fillId="0" borderId="6" xfId="0" applyFont="1" applyBorder="1"/>
    <xf numFmtId="9" fontId="0" fillId="0" borderId="0" xfId="0" applyNumberFormat="1"/>
    <xf numFmtId="2" fontId="0" fillId="0" borderId="0" xfId="0" applyNumberFormat="1"/>
    <xf numFmtId="164" fontId="0" fillId="0" borderId="5" xfId="0" applyNumberFormat="1" applyBorder="1"/>
    <xf numFmtId="0" fontId="2" fillId="6" borderId="6" xfId="0" applyFont="1" applyFill="1" applyBorder="1"/>
    <xf numFmtId="4" fontId="2" fillId="6" borderId="7" xfId="0" applyNumberFormat="1" applyFont="1" applyFill="1" applyBorder="1"/>
    <xf numFmtId="4" fontId="0" fillId="4" borderId="5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0" fontId="2" fillId="6" borderId="4" xfId="0" applyFont="1" applyFill="1" applyBorder="1"/>
    <xf numFmtId="4" fontId="2" fillId="6" borderId="5" xfId="0" applyNumberFormat="1" applyFont="1" applyFill="1" applyBorder="1"/>
    <xf numFmtId="4" fontId="1" fillId="7" borderId="10" xfId="0" applyNumberFormat="1" applyFont="1" applyFill="1" applyBorder="1"/>
    <xf numFmtId="4" fontId="1" fillId="7" borderId="11" xfId="0" applyNumberFormat="1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4" xfId="0" applyFill="1" applyBorder="1"/>
    <xf numFmtId="4" fontId="0" fillId="0" borderId="1" xfId="0" applyNumberFormat="1" applyFill="1" applyBorder="1"/>
    <xf numFmtId="10" fontId="0" fillId="0" borderId="1" xfId="0" applyNumberFormat="1" applyFill="1" applyBorder="1"/>
    <xf numFmtId="4" fontId="0" fillId="0" borderId="5" xfId="0" applyNumberFormat="1" applyFill="1" applyBorder="1"/>
    <xf numFmtId="0" fontId="0" fillId="0" borderId="6" xfId="0" applyFill="1" applyBorder="1"/>
    <xf numFmtId="4" fontId="0" fillId="0" borderId="9" xfId="0" applyNumberFormat="1" applyFill="1" applyBorder="1"/>
    <xf numFmtId="10" fontId="0" fillId="0" borderId="9" xfId="0" applyNumberFormat="1" applyFill="1" applyBorder="1"/>
    <xf numFmtId="4" fontId="0" fillId="0" borderId="7" xfId="0" applyNumberFormat="1" applyFill="1" applyBorder="1"/>
    <xf numFmtId="0" fontId="0" fillId="0" borderId="10" xfId="0" applyFill="1" applyBorder="1"/>
    <xf numFmtId="4" fontId="0" fillId="0" borderId="11" xfId="0" applyNumberFormat="1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right"/>
    </xf>
    <xf numFmtId="9" fontId="0" fillId="0" borderId="1" xfId="0" applyNumberForma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/>
    <xf numFmtId="0" fontId="2" fillId="0" borderId="1" xfId="0" applyFont="1" applyFill="1" applyBorder="1" applyAlignment="1">
      <alignment horizontal="center"/>
    </xf>
    <xf numFmtId="4" fontId="2" fillId="0" borderId="5" xfId="0" applyNumberFormat="1" applyFont="1" applyFill="1" applyBorder="1"/>
    <xf numFmtId="10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2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showGridLines="0" tabSelected="1" workbookViewId="0">
      <selection activeCell="F20" sqref="F20"/>
    </sheetView>
  </sheetViews>
  <sheetFormatPr defaultRowHeight="15" x14ac:dyDescent="0.25"/>
  <cols>
    <col min="1" max="1" width="1.7109375" customWidth="1"/>
    <col min="2" max="2" width="30.7109375" customWidth="1"/>
    <col min="3" max="3" width="10.7109375" customWidth="1"/>
    <col min="4" max="4" width="9.7109375" customWidth="1"/>
    <col min="5" max="5" width="2.7109375" customWidth="1"/>
    <col min="6" max="6" width="37.28515625" bestFit="1" customWidth="1"/>
    <col min="8" max="8" width="9.7109375" customWidth="1"/>
    <col min="10" max="10" width="8.7109375" customWidth="1"/>
    <col min="11" max="11" width="19.7109375" customWidth="1"/>
    <col min="12" max="12" width="11.5703125" customWidth="1"/>
  </cols>
  <sheetData>
    <row r="1" spans="1:12" x14ac:dyDescent="0.25">
      <c r="B1" s="23" t="s">
        <v>30</v>
      </c>
      <c r="C1" s="24"/>
      <c r="F1" s="25" t="s">
        <v>20</v>
      </c>
      <c r="G1" s="26"/>
      <c r="H1" s="27"/>
      <c r="I1" s="25"/>
      <c r="J1" s="26"/>
    </row>
    <row r="2" spans="1:12" x14ac:dyDescent="0.25">
      <c r="B2" s="32" t="s">
        <v>14</v>
      </c>
      <c r="C2" s="33"/>
      <c r="F2" s="34" t="s">
        <v>6</v>
      </c>
      <c r="G2" s="35">
        <v>0</v>
      </c>
      <c r="H2" s="35">
        <v>2428.8000000000002</v>
      </c>
      <c r="I2" s="36">
        <v>0</v>
      </c>
      <c r="J2" s="37">
        <v>0</v>
      </c>
    </row>
    <row r="3" spans="1:12" x14ac:dyDescent="0.25">
      <c r="B3" s="6" t="s">
        <v>11</v>
      </c>
      <c r="C3" s="16">
        <v>5000</v>
      </c>
      <c r="F3" s="34" t="s">
        <v>7</v>
      </c>
      <c r="G3" s="35">
        <v>2259.21</v>
      </c>
      <c r="H3" s="35">
        <v>2826.65</v>
      </c>
      <c r="I3" s="36">
        <v>7.4999999999999997E-2</v>
      </c>
      <c r="J3" s="37">
        <v>182.16</v>
      </c>
    </row>
    <row r="4" spans="1:12" x14ac:dyDescent="0.25">
      <c r="B4" s="6" t="s">
        <v>12</v>
      </c>
      <c r="C4" s="17">
        <v>2</v>
      </c>
      <c r="F4" s="34" t="s">
        <v>7</v>
      </c>
      <c r="G4" s="35">
        <v>2826.66</v>
      </c>
      <c r="H4" s="35">
        <v>3751.05</v>
      </c>
      <c r="I4" s="36">
        <v>0.15</v>
      </c>
      <c r="J4" s="37">
        <v>394.16</v>
      </c>
    </row>
    <row r="5" spans="1:12" x14ac:dyDescent="0.25">
      <c r="B5" s="6" t="s">
        <v>15</v>
      </c>
      <c r="C5" s="16">
        <v>0</v>
      </c>
      <c r="F5" s="34" t="s">
        <v>7</v>
      </c>
      <c r="G5" s="35">
        <v>3751.06</v>
      </c>
      <c r="H5" s="35">
        <v>4664.68</v>
      </c>
      <c r="I5" s="36">
        <v>0.22500000000000001</v>
      </c>
      <c r="J5" s="37">
        <v>675.49</v>
      </c>
    </row>
    <row r="6" spans="1:12" ht="15.75" thickBot="1" x14ac:dyDescent="0.3">
      <c r="B6" s="6" t="s">
        <v>13</v>
      </c>
      <c r="C6" s="16">
        <v>230</v>
      </c>
      <c r="F6" s="38" t="s">
        <v>8</v>
      </c>
      <c r="G6" s="39">
        <v>4664.68</v>
      </c>
      <c r="H6" s="39"/>
      <c r="I6" s="40">
        <v>0.27500000000000002</v>
      </c>
      <c r="J6" s="41">
        <v>908.73</v>
      </c>
    </row>
    <row r="7" spans="1:12" ht="15.75" thickBot="1" x14ac:dyDescent="0.3">
      <c r="B7" s="10" t="s">
        <v>17</v>
      </c>
      <c r="C7" s="18">
        <v>0</v>
      </c>
      <c r="F7" s="42" t="s">
        <v>2</v>
      </c>
      <c r="G7" s="43">
        <v>189.59</v>
      </c>
      <c r="H7" s="44"/>
      <c r="I7" s="44"/>
      <c r="J7" s="44"/>
    </row>
    <row r="8" spans="1:12" ht="4.5" customHeight="1" thickBot="1" x14ac:dyDescent="0.3">
      <c r="A8" s="1"/>
      <c r="B8" s="3"/>
      <c r="C8" s="3"/>
      <c r="D8" s="3"/>
      <c r="E8" s="3"/>
      <c r="F8" s="3"/>
      <c r="G8" s="3"/>
      <c r="H8" s="3"/>
    </row>
    <row r="9" spans="1:12" x14ac:dyDescent="0.25">
      <c r="A9" s="1"/>
      <c r="B9" s="25" t="s">
        <v>32</v>
      </c>
      <c r="C9" s="26"/>
      <c r="D9" s="27"/>
      <c r="F9" s="25" t="s">
        <v>31</v>
      </c>
      <c r="G9" s="26"/>
      <c r="H9" s="27"/>
      <c r="K9" s="30" t="s">
        <v>35</v>
      </c>
      <c r="L9" s="31"/>
    </row>
    <row r="10" spans="1:12" x14ac:dyDescent="0.25">
      <c r="A10" s="1"/>
      <c r="B10" s="34" t="s">
        <v>33</v>
      </c>
      <c r="C10" s="45"/>
      <c r="D10" s="37">
        <f>C3</f>
        <v>5000</v>
      </c>
      <c r="F10" s="34" t="s">
        <v>33</v>
      </c>
      <c r="G10" s="45"/>
      <c r="H10" s="37">
        <f>D10</f>
        <v>5000</v>
      </c>
      <c r="K10" s="4" t="s">
        <v>23</v>
      </c>
      <c r="L10" s="5">
        <f>C3</f>
        <v>5000</v>
      </c>
    </row>
    <row r="11" spans="1:12" x14ac:dyDescent="0.25">
      <c r="A11" s="1"/>
      <c r="B11" s="46" t="s">
        <v>0</v>
      </c>
      <c r="C11" s="45"/>
      <c r="D11" s="37">
        <f>C6</f>
        <v>230</v>
      </c>
      <c r="F11" s="46" t="s">
        <v>34</v>
      </c>
      <c r="G11" s="47">
        <v>0.25</v>
      </c>
      <c r="H11" s="37">
        <f>H2*G11</f>
        <v>607.20000000000005</v>
      </c>
      <c r="K11" s="4" t="s">
        <v>22</v>
      </c>
      <c r="L11" s="13">
        <v>0.13314500000000001</v>
      </c>
    </row>
    <row r="12" spans="1:12" x14ac:dyDescent="0.25">
      <c r="A12" s="1"/>
      <c r="B12" s="46" t="s">
        <v>1</v>
      </c>
      <c r="C12" s="53">
        <f>C4</f>
        <v>2</v>
      </c>
      <c r="D12" s="37">
        <f>G7*C4</f>
        <v>379.18</v>
      </c>
      <c r="F12" s="46" t="s">
        <v>10</v>
      </c>
      <c r="G12" s="45"/>
      <c r="H12" s="37">
        <f>D13</f>
        <v>0</v>
      </c>
      <c r="K12" s="4" t="s">
        <v>24</v>
      </c>
      <c r="L12" s="54">
        <f>L10*L11</f>
        <v>665.72500000000002</v>
      </c>
    </row>
    <row r="13" spans="1:12" x14ac:dyDescent="0.25">
      <c r="A13" s="1"/>
      <c r="B13" s="46" t="s">
        <v>9</v>
      </c>
      <c r="C13" s="45"/>
      <c r="D13" s="37">
        <f>C5</f>
        <v>0</v>
      </c>
      <c r="F13" s="48" t="s">
        <v>19</v>
      </c>
      <c r="G13" s="45"/>
      <c r="H13" s="37"/>
      <c r="K13" s="4" t="s">
        <v>21</v>
      </c>
      <c r="L13" s="5">
        <v>978.62</v>
      </c>
    </row>
    <row r="14" spans="1:12" x14ac:dyDescent="0.25">
      <c r="A14" s="1"/>
      <c r="B14" s="46" t="s">
        <v>16</v>
      </c>
      <c r="C14" s="45"/>
      <c r="D14" s="37">
        <f>C7</f>
        <v>0</v>
      </c>
      <c r="F14" s="34"/>
      <c r="G14" s="45"/>
      <c r="H14" s="37"/>
      <c r="K14" s="19" t="s">
        <v>25</v>
      </c>
      <c r="L14" s="20">
        <f>MAX((L13-L12),0)</f>
        <v>312.89499999999998</v>
      </c>
    </row>
    <row r="15" spans="1:12" x14ac:dyDescent="0.25">
      <c r="A15" s="1"/>
      <c r="B15" s="49" t="s">
        <v>18</v>
      </c>
      <c r="C15" s="50"/>
      <c r="D15" s="51">
        <f>D10-D11-D12-D13-D14</f>
        <v>4390.82</v>
      </c>
      <c r="F15" s="49" t="s">
        <v>18</v>
      </c>
      <c r="G15" s="50"/>
      <c r="H15" s="51">
        <f>H10-H11-H12-H13</f>
        <v>4392.8</v>
      </c>
      <c r="K15" s="28" t="s">
        <v>36</v>
      </c>
      <c r="L15" s="29"/>
    </row>
    <row r="16" spans="1:12" x14ac:dyDescent="0.25">
      <c r="A16" s="1"/>
      <c r="B16" s="34" t="s">
        <v>3</v>
      </c>
      <c r="C16" s="52">
        <f>VLOOKUP($D$15,$G$2:$I$6,3,TRUE)</f>
        <v>0.22500000000000001</v>
      </c>
      <c r="D16" s="37">
        <f>D15*C16</f>
        <v>987.93449999999996</v>
      </c>
      <c r="F16" s="34" t="s">
        <v>3</v>
      </c>
      <c r="G16" s="52">
        <f>VLOOKUP($H$15,$G$2:$I$6,3,TRUE)</f>
        <v>0.22500000000000001</v>
      </c>
      <c r="H16" s="37">
        <f>H15*G16</f>
        <v>988.38000000000011</v>
      </c>
      <c r="K16" s="4" t="s">
        <v>26</v>
      </c>
      <c r="L16" s="5">
        <f>MIN(H18,D18)</f>
        <v>312.44449999999995</v>
      </c>
    </row>
    <row r="17" spans="1:12" x14ac:dyDescent="0.25">
      <c r="A17" s="1"/>
      <c r="B17" s="34" t="s">
        <v>4</v>
      </c>
      <c r="C17" s="45"/>
      <c r="D17" s="37">
        <f>VLOOKUP($D$15,$G$2:$J$6,4,TRUE)</f>
        <v>675.49</v>
      </c>
      <c r="F17" s="34" t="s">
        <v>4</v>
      </c>
      <c r="G17" s="45"/>
      <c r="H17" s="37">
        <f>VLOOKUP($H$15,$G$2:$J$6,4,TRUE)</f>
        <v>675.49</v>
      </c>
      <c r="K17" s="4" t="s">
        <v>27</v>
      </c>
      <c r="L17" s="5">
        <f>L14</f>
        <v>312.89499999999998</v>
      </c>
    </row>
    <row r="18" spans="1:12" ht="15.75" thickBot="1" x14ac:dyDescent="0.3">
      <c r="A18" s="1"/>
      <c r="B18" s="7" t="s">
        <v>5</v>
      </c>
      <c r="C18" s="8"/>
      <c r="D18" s="9">
        <f>MAX(D16-D17,0)</f>
        <v>312.44449999999995</v>
      </c>
      <c r="F18" s="7" t="s">
        <v>5</v>
      </c>
      <c r="G18" s="8"/>
      <c r="H18" s="9">
        <f>MAX(H16-H17,0)</f>
        <v>312.8900000000001</v>
      </c>
      <c r="K18" s="14" t="s">
        <v>28</v>
      </c>
      <c r="L18" s="15">
        <f>L16-L17</f>
        <v>-0.45050000000003365</v>
      </c>
    </row>
    <row r="19" spans="1:12" ht="15.75" thickBot="1" x14ac:dyDescent="0.3">
      <c r="A19" s="1"/>
    </row>
    <row r="20" spans="1:12" ht="15.75" thickBot="1" x14ac:dyDescent="0.3">
      <c r="A20" s="1"/>
      <c r="E20" s="2"/>
      <c r="F20" s="21" t="s">
        <v>29</v>
      </c>
      <c r="G20" s="22">
        <f>L18</f>
        <v>-0.45050000000003365</v>
      </c>
      <c r="H20" t="s">
        <v>37</v>
      </c>
    </row>
    <row r="21" spans="1:12" x14ac:dyDescent="0.25">
      <c r="A21" s="1"/>
      <c r="E21" s="2"/>
      <c r="F21" s="1"/>
    </row>
    <row r="22" spans="1:12" x14ac:dyDescent="0.25">
      <c r="A22" s="1"/>
      <c r="E22" s="2"/>
      <c r="F22" s="2"/>
    </row>
    <row r="23" spans="1:12" x14ac:dyDescent="0.25">
      <c r="A23" s="1"/>
      <c r="E23" s="2"/>
      <c r="F23" s="1"/>
    </row>
    <row r="24" spans="1:12" x14ac:dyDescent="0.25">
      <c r="A24" s="1"/>
      <c r="G24" s="11"/>
      <c r="H24" s="12"/>
    </row>
    <row r="25" spans="1:12" x14ac:dyDescent="0.25">
      <c r="A25" s="1"/>
    </row>
  </sheetData>
  <mergeCells count="8">
    <mergeCell ref="K15:L15"/>
    <mergeCell ref="K9:L9"/>
    <mergeCell ref="B1:C1"/>
    <mergeCell ref="B2:C2"/>
    <mergeCell ref="B9:D9"/>
    <mergeCell ref="F9:H9"/>
    <mergeCell ref="F1:H1"/>
    <mergeCell ref="I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IRRF_Vigente_2026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Aurelio Dias Mesquita</dc:creator>
  <cp:lastModifiedBy>Sabrina de Souza</cp:lastModifiedBy>
  <dcterms:created xsi:type="dcterms:W3CDTF">2023-05-02T13:57:44Z</dcterms:created>
  <dcterms:modified xsi:type="dcterms:W3CDTF">2025-12-04T18:24:44Z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c7f58a-8404-4877-b736-bea143f77ded_Enabled">
    <vt:lpwstr>true</vt:lpwstr>
  </property>
  <property fmtid="{D5CDD505-2E9C-101B-9397-08002B2CF9AE}" pid="3" name="MSIP_Label_6ec7f58a-8404-4877-b736-bea143f77ded_SetDate">
    <vt:lpwstr>2023-05-02T20:22:46Z</vt:lpwstr>
  </property>
  <property fmtid="{D5CDD505-2E9C-101B-9397-08002B2CF9AE}" pid="4" name="MSIP_Label_6ec7f58a-8404-4877-b736-bea143f77ded_Method">
    <vt:lpwstr>Standard</vt:lpwstr>
  </property>
  <property fmtid="{D5CDD505-2E9C-101B-9397-08002B2CF9AE}" pid="5" name="MSIP_Label_6ec7f58a-8404-4877-b736-bea143f77ded_Name">
    <vt:lpwstr>General</vt:lpwstr>
  </property>
  <property fmtid="{D5CDD505-2E9C-101B-9397-08002B2CF9AE}" pid="6" name="MSIP_Label_6ec7f58a-8404-4877-b736-bea143f77ded_SiteId">
    <vt:lpwstr>84d9a216-e285-4aac-b163-0dfd0c074546</vt:lpwstr>
  </property>
  <property fmtid="{D5CDD505-2E9C-101B-9397-08002B2CF9AE}" pid="7" name="MSIP_Label_6ec7f58a-8404-4877-b736-bea143f77ded_ActionId">
    <vt:lpwstr>98894922-c5f9-4c0c-9cdf-004e53fde6b7</vt:lpwstr>
  </property>
  <property fmtid="{D5CDD505-2E9C-101B-9397-08002B2CF9AE}" pid="8" name="MSIP_Label_6ec7f58a-8404-4877-b736-bea143f77ded_ContentBits">
    <vt:lpwstr>0</vt:lpwstr>
  </property>
</Properties>
</file>