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brina.souza\Desktop\"/>
    </mc:Choice>
  </mc:AlternateContent>
  <xr:revisionPtr revIDLastSave="0" documentId="8_{F3C7FA88-E2C2-4F92-93DE-A373EA2F8EA7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preencher dados" sheetId="2" r:id="rId1"/>
    <sheet name="resultado do desconto da pensão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I9" i="1"/>
  <c r="G11" i="1" s="1"/>
  <c r="Y3" i="1"/>
  <c r="S5" i="1" s="1"/>
  <c r="O7" i="1" s="1"/>
  <c r="N9" i="1" s="1"/>
  <c r="J11" i="1" s="1"/>
  <c r="I3" i="1"/>
  <c r="G5" i="1" s="1"/>
  <c r="I7" i="1" s="1"/>
  <c r="H9" i="1" s="1"/>
  <c r="F11" i="1" s="1"/>
  <c r="V3" i="1"/>
  <c r="P5" i="1" s="1"/>
  <c r="L7" i="1" s="1"/>
  <c r="K9" i="1" s="1"/>
  <c r="N3" i="1"/>
  <c r="L3" i="1"/>
  <c r="F3" i="1"/>
  <c r="D3" i="1"/>
  <c r="E13" i="1" l="1"/>
  <c r="C15" i="1" s="1"/>
  <c r="A17" i="1" s="1"/>
  <c r="E19" i="1" s="1"/>
  <c r="J5" i="1"/>
  <c r="G7" i="1" s="1"/>
  <c r="F9" i="1" s="1"/>
  <c r="D5" i="1"/>
  <c r="D7" i="1" s="1"/>
  <c r="D9" i="1" s="1"/>
  <c r="D11" i="1" l="1"/>
  <c r="C13" i="1" s="1"/>
  <c r="E15" i="1" s="1"/>
  <c r="D17" i="1" s="1"/>
  <c r="C19" i="1" s="1"/>
  <c r="C21" i="1" s="1"/>
</calcChain>
</file>

<file path=xl/sharedStrings.xml><?xml version="1.0" encoding="utf-8"?>
<sst xmlns="http://schemas.openxmlformats.org/spreadsheetml/2006/main" count="107" uniqueCount="28">
  <si>
    <t>RB</t>
  </si>
  <si>
    <t>rendimento bruto</t>
  </si>
  <si>
    <t>CP</t>
  </si>
  <si>
    <t>contribuição previdenciária (Ver observações)</t>
  </si>
  <si>
    <t>T</t>
  </si>
  <si>
    <t>aliquota da faixa da base de cálculo (da tabela) a que pertence o RB</t>
  </si>
  <si>
    <t>D</t>
  </si>
  <si>
    <t>Dedução de dependentes, menos o dependente a que se refere a pensão</t>
  </si>
  <si>
    <t>PD</t>
  </si>
  <si>
    <t>parcela a deduzir corespondente a faixa da base de calculo que pertence o RB subtraído inss e dependentes</t>
  </si>
  <si>
    <t>N</t>
  </si>
  <si>
    <t>porcentagem da pensão alimenticia fixada pelo juiz</t>
  </si>
  <si>
    <t xml:space="preserve">OBS.: A Contribuição Previdenciária não é aquela descontada na folha. Recalcular sobre a base da Pensão, que é valor informado acima como Rendimento Bruto </t>
  </si>
  <si>
    <t>P</t>
  </si>
  <si>
    <t>=</t>
  </si>
  <si>
    <t>{</t>
  </si>
  <si>
    <t>-</t>
  </si>
  <si>
    <t>[</t>
  </si>
  <si>
    <t>T /100</t>
  </si>
  <si>
    <t>X</t>
  </si>
  <si>
    <t>(</t>
  </si>
  <si>
    <t>)</t>
  </si>
  <si>
    <t>]</t>
  </si>
  <si>
    <t>+</t>
  </si>
  <si>
    <t>}</t>
  </si>
  <si>
    <t>N /100</t>
  </si>
  <si>
    <t>/</t>
  </si>
  <si>
    <t>PENSÃO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</si>
</sst>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3" borderId="0" xfId="0" applyFont="1" applyFill="1"/>
    <xf numFmtId="4" fontId="1" fillId="3" borderId="0" xfId="0" applyNumberFormat="1" applyFont="1" applyFill="1"/>
    <xf numFmtId="0" fontId="0" fillId="4" borderId="0" xfId="0" applyFill="1"/>
    <xf numFmtId="0" fontId="2" fillId="4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>
      <selection activeCell="B3" sqref="B3"/>
    </sheetView>
  </sheetViews>
  <sheetFormatPr defaultRowHeight="15" x14ac:dyDescent="0.25"/>
  <cols>
    <col min="1" max="1" width="3.28515625" bestFit="1" customWidth="1"/>
    <col min="2" max="2" width="18.7109375" customWidth="1"/>
    <col min="3" max="3" width="98.42578125" bestFit="1" customWidth="1"/>
  </cols>
  <sheetData>
    <row r="1" spans="1:9" x14ac:dyDescent="0.25">
      <c r="A1" s="1" t="s">
        <v>0</v>
      </c>
      <c r="B1" s="1">
        <v>16094</v>
      </c>
      <c r="C1" s="1" t="s">
        <v>1</v>
      </c>
    </row>
    <row r="2" spans="1:9" x14ac:dyDescent="0.25">
      <c r="A2" s="1" t="s">
        <v>2</v>
      </c>
      <c r="B2" s="1">
        <v>951.62</v>
      </c>
      <c r="C2" s="1" t="s">
        <v>3</v>
      </c>
    </row>
    <row r="3" spans="1:9" x14ac:dyDescent="0.25">
      <c r="A3" s="1" t="s">
        <v>4</v>
      </c>
      <c r="B3" s="1">
        <v>27.5</v>
      </c>
      <c r="C3" s="1" t="s">
        <v>5</v>
      </c>
    </row>
    <row r="4" spans="1:9" x14ac:dyDescent="0.25">
      <c r="A4" s="1" t="s">
        <v>6</v>
      </c>
      <c r="B4" s="1">
        <v>0</v>
      </c>
      <c r="C4" s="1" t="s">
        <v>7</v>
      </c>
    </row>
    <row r="5" spans="1:9" x14ac:dyDescent="0.25">
      <c r="A5" s="1" t="s">
        <v>8</v>
      </c>
      <c r="B5" s="1">
        <v>908.73</v>
      </c>
      <c r="C5" s="1" t="s">
        <v>9</v>
      </c>
    </row>
    <row r="6" spans="1:9" x14ac:dyDescent="0.25">
      <c r="A6" s="1" t="s">
        <v>10</v>
      </c>
      <c r="B6" s="1">
        <v>35</v>
      </c>
      <c r="C6" s="1" t="s">
        <v>11</v>
      </c>
    </row>
    <row r="11" spans="1:9" x14ac:dyDescent="0.25">
      <c r="B11" s="8" t="s">
        <v>12</v>
      </c>
      <c r="C11" s="7"/>
      <c r="D11" s="7"/>
      <c r="E11" s="7"/>
      <c r="F11" s="7"/>
      <c r="G11" s="7"/>
      <c r="H11" s="7"/>
      <c r="I11" s="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tabSelected="1" workbookViewId="0">
      <selection activeCell="A20" sqref="A20:XFD20"/>
    </sheetView>
  </sheetViews>
  <sheetFormatPr defaultRowHeight="15" x14ac:dyDescent="0.25"/>
  <cols>
    <col min="1" max="1" width="10.85546875" customWidth="1"/>
    <col min="2" max="2" width="2" bestFit="1" customWidth="1"/>
    <col min="3" max="3" width="13.7109375" bestFit="1" customWidth="1"/>
    <col min="4" max="4" width="7.5703125" bestFit="1" customWidth="1"/>
    <col min="5" max="5" width="10.5703125" bestFit="1" customWidth="1"/>
    <col min="6" max="6" width="7.5703125" bestFit="1" customWidth="1"/>
    <col min="7" max="7" width="8.5703125" bestFit="1" customWidth="1"/>
    <col min="8" max="8" width="5.5703125" bestFit="1" customWidth="1"/>
    <col min="9" max="9" width="6.28515625" bestFit="1" customWidth="1"/>
    <col min="10" max="10" width="8.5703125" bestFit="1" customWidth="1"/>
    <col min="11" max="12" width="7" bestFit="1" customWidth="1"/>
    <col min="13" max="13" width="1.7109375" bestFit="1" customWidth="1"/>
    <col min="14" max="14" width="7" bestFit="1" customWidth="1"/>
    <col min="15" max="15" width="5.5703125" bestFit="1" customWidth="1"/>
    <col min="16" max="16" width="7" bestFit="1" customWidth="1"/>
    <col min="17" max="17" width="1.7109375" bestFit="1" customWidth="1"/>
    <col min="18" max="18" width="2.140625" bestFit="1" customWidth="1"/>
    <col min="19" max="19" width="5.5703125" bestFit="1" customWidth="1"/>
    <col min="20" max="20" width="1.7109375" bestFit="1" customWidth="1"/>
    <col min="21" max="21" width="2" bestFit="1" customWidth="1"/>
    <col min="22" max="22" width="7" bestFit="1" customWidth="1"/>
    <col min="23" max="23" width="1.7109375" bestFit="1" customWidth="1"/>
    <col min="24" max="24" width="2.140625" bestFit="1" customWidth="1"/>
    <col min="25" max="25" width="5.5703125" bestFit="1" customWidth="1"/>
  </cols>
  <sheetData>
    <row r="1" spans="1:25" x14ac:dyDescent="0.25">
      <c r="A1" t="s">
        <v>13</v>
      </c>
      <c r="B1" t="s">
        <v>14</v>
      </c>
      <c r="C1" t="s">
        <v>15</v>
      </c>
      <c r="D1" t="s">
        <v>0</v>
      </c>
      <c r="E1" t="s">
        <v>16</v>
      </c>
      <c r="F1" t="s">
        <v>2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0</v>
      </c>
      <c r="M1" t="s">
        <v>16</v>
      </c>
      <c r="N1" t="s">
        <v>2</v>
      </c>
      <c r="O1" t="s">
        <v>16</v>
      </c>
      <c r="P1" t="s">
        <v>6</v>
      </c>
      <c r="Q1" t="s">
        <v>16</v>
      </c>
      <c r="R1" t="s">
        <v>13</v>
      </c>
      <c r="S1" t="s">
        <v>21</v>
      </c>
      <c r="T1" t="s">
        <v>22</v>
      </c>
      <c r="U1" t="s">
        <v>23</v>
      </c>
      <c r="V1" t="s">
        <v>8</v>
      </c>
      <c r="W1" t="s">
        <v>24</v>
      </c>
      <c r="X1" t="s">
        <v>19</v>
      </c>
      <c r="Y1" t="s">
        <v>25</v>
      </c>
    </row>
    <row r="2" spans="1:25" s="9" customFormat="1" x14ac:dyDescent="0.25"/>
    <row r="3" spans="1:25" x14ac:dyDescent="0.25">
      <c r="A3" t="s">
        <v>13</v>
      </c>
      <c r="B3" t="s">
        <v>14</v>
      </c>
      <c r="C3" t="s">
        <v>15</v>
      </c>
      <c r="D3">
        <f>'preencher dados'!B1</f>
        <v>16094</v>
      </c>
      <c r="E3" t="s">
        <v>16</v>
      </c>
      <c r="F3">
        <f>'preencher dados'!B2</f>
        <v>951.62</v>
      </c>
      <c r="G3" t="s">
        <v>16</v>
      </c>
      <c r="H3" t="s">
        <v>17</v>
      </c>
      <c r="I3" s="3">
        <f>'preencher dados'!B3/100</f>
        <v>0.27500000000000002</v>
      </c>
      <c r="J3" t="s">
        <v>19</v>
      </c>
      <c r="K3" t="s">
        <v>20</v>
      </c>
      <c r="L3">
        <f>'preencher dados'!B1</f>
        <v>16094</v>
      </c>
      <c r="M3" t="s">
        <v>16</v>
      </c>
      <c r="N3">
        <f>'preencher dados'!B2</f>
        <v>951.62</v>
      </c>
      <c r="O3" t="s">
        <v>16</v>
      </c>
      <c r="P3">
        <f>'preencher dados'!B4</f>
        <v>0</v>
      </c>
      <c r="Q3" t="s">
        <v>16</v>
      </c>
      <c r="R3" t="s">
        <v>13</v>
      </c>
      <c r="S3" t="s">
        <v>21</v>
      </c>
      <c r="T3" t="s">
        <v>22</v>
      </c>
      <c r="U3" t="s">
        <v>23</v>
      </c>
      <c r="V3">
        <f>'preencher dados'!B5</f>
        <v>908.73</v>
      </c>
      <c r="W3" t="s">
        <v>24</v>
      </c>
      <c r="X3" t="s">
        <v>19</v>
      </c>
      <c r="Y3" s="3">
        <f>'preencher dados'!B6/100</f>
        <v>0.35</v>
      </c>
    </row>
    <row r="4" spans="1:25" s="9" customFormat="1" x14ac:dyDescent="0.25"/>
    <row r="5" spans="1:25" x14ac:dyDescent="0.25">
      <c r="A5" t="s">
        <v>13</v>
      </c>
      <c r="B5" t="s">
        <v>14</v>
      </c>
      <c r="C5" t="s">
        <v>15</v>
      </c>
      <c r="D5" s="2">
        <f>D3-F3</f>
        <v>15142.38</v>
      </c>
      <c r="E5" t="s">
        <v>16</v>
      </c>
      <c r="F5" t="s">
        <v>17</v>
      </c>
      <c r="G5" s="3">
        <f>I3</f>
        <v>0.27500000000000002</v>
      </c>
      <c r="H5" t="s">
        <v>19</v>
      </c>
      <c r="I5" t="s">
        <v>20</v>
      </c>
      <c r="J5" s="2">
        <f>L3-N3-P3</f>
        <v>15142.38</v>
      </c>
      <c r="K5" t="s">
        <v>16</v>
      </c>
      <c r="L5" t="s">
        <v>13</v>
      </c>
      <c r="M5" t="s">
        <v>21</v>
      </c>
      <c r="N5" t="s">
        <v>22</v>
      </c>
      <c r="O5" t="s">
        <v>23</v>
      </c>
      <c r="P5">
        <f>V3</f>
        <v>908.73</v>
      </c>
      <c r="Q5" t="s">
        <v>24</v>
      </c>
      <c r="R5" t="s">
        <v>19</v>
      </c>
      <c r="S5" s="3">
        <f>Y3</f>
        <v>0.35</v>
      </c>
    </row>
    <row r="6" spans="1:25" s="9" customFormat="1" x14ac:dyDescent="0.25"/>
    <row r="7" spans="1:25" x14ac:dyDescent="0.25">
      <c r="A7" t="s">
        <v>13</v>
      </c>
      <c r="B7" t="s">
        <v>14</v>
      </c>
      <c r="C7" t="s">
        <v>15</v>
      </c>
      <c r="D7" s="2">
        <f>D5</f>
        <v>15142.38</v>
      </c>
      <c r="E7" t="s">
        <v>16</v>
      </c>
      <c r="F7" t="s">
        <v>17</v>
      </c>
      <c r="G7" s="2">
        <f>G5*J5</f>
        <v>4164.1545000000006</v>
      </c>
      <c r="H7" t="s">
        <v>16</v>
      </c>
      <c r="I7" s="3">
        <f>G5</f>
        <v>0.27500000000000002</v>
      </c>
      <c r="J7" t="s">
        <v>13</v>
      </c>
      <c r="K7" t="s">
        <v>23</v>
      </c>
      <c r="L7">
        <f>P5</f>
        <v>908.73</v>
      </c>
      <c r="M7" t="s">
        <v>24</v>
      </c>
      <c r="N7" t="s">
        <v>19</v>
      </c>
      <c r="O7" s="3">
        <f>S5</f>
        <v>0.35</v>
      </c>
    </row>
    <row r="8" spans="1:25" s="9" customFormat="1" x14ac:dyDescent="0.25"/>
    <row r="9" spans="1:25" x14ac:dyDescent="0.25">
      <c r="A9" t="s">
        <v>13</v>
      </c>
      <c r="B9" t="s">
        <v>14</v>
      </c>
      <c r="C9" t="s">
        <v>15</v>
      </c>
      <c r="D9" s="2">
        <f>D7</f>
        <v>15142.38</v>
      </c>
      <c r="E9" t="s">
        <v>16</v>
      </c>
      <c r="F9" s="2">
        <f>G7</f>
        <v>4164.1545000000006</v>
      </c>
      <c r="G9" t="s">
        <v>23</v>
      </c>
      <c r="H9" s="3">
        <f>I7</f>
        <v>0.27500000000000002</v>
      </c>
      <c r="I9" t="str">
        <f>J7</f>
        <v>P</v>
      </c>
      <c r="J9" t="s">
        <v>23</v>
      </c>
      <c r="K9">
        <f>L7</f>
        <v>908.73</v>
      </c>
      <c r="L9" t="s">
        <v>24</v>
      </c>
      <c r="M9" t="s">
        <v>19</v>
      </c>
      <c r="N9" s="3">
        <f>O7</f>
        <v>0.35</v>
      </c>
    </row>
    <row r="10" spans="1:25" s="9" customFormat="1" x14ac:dyDescent="0.25"/>
    <row r="11" spans="1:25" x14ac:dyDescent="0.25">
      <c r="A11" t="s">
        <v>13</v>
      </c>
      <c r="B11" t="s">
        <v>14</v>
      </c>
      <c r="C11" t="s">
        <v>15</v>
      </c>
      <c r="D11" s="2">
        <f>D9-F9+K9</f>
        <v>11886.955499999998</v>
      </c>
      <c r="E11" t="s">
        <v>23</v>
      </c>
      <c r="F11" s="3">
        <f>H9</f>
        <v>0.27500000000000002</v>
      </c>
      <c r="G11" t="str">
        <f>I9</f>
        <v>P</v>
      </c>
      <c r="H11" t="s">
        <v>24</v>
      </c>
      <c r="I11" t="s">
        <v>19</v>
      </c>
      <c r="J11" s="3">
        <f>N9</f>
        <v>0.35</v>
      </c>
    </row>
    <row r="12" spans="1:25" s="9" customFormat="1" x14ac:dyDescent="0.25"/>
    <row r="13" spans="1:25" x14ac:dyDescent="0.25">
      <c r="A13" t="s">
        <v>13</v>
      </c>
      <c r="B13" t="s">
        <v>14</v>
      </c>
      <c r="C13" s="2">
        <f>D11*J11</f>
        <v>4160.4344249999995</v>
      </c>
      <c r="D13" t="s">
        <v>23</v>
      </c>
      <c r="E13" s="4">
        <f>F11*J11</f>
        <v>9.6250000000000002E-2</v>
      </c>
      <c r="F13" t="s">
        <v>13</v>
      </c>
    </row>
    <row r="14" spans="1:25" s="9" customFormat="1" x14ac:dyDescent="0.25"/>
    <row r="15" spans="1:25" x14ac:dyDescent="0.25">
      <c r="A15" t="s">
        <v>13</v>
      </c>
      <c r="B15" t="s">
        <v>16</v>
      </c>
      <c r="C15" s="4">
        <f>E13</f>
        <v>9.6250000000000002E-2</v>
      </c>
      <c r="D15" t="s">
        <v>14</v>
      </c>
      <c r="E15" s="2">
        <f>C13</f>
        <v>4160.4344249999995</v>
      </c>
    </row>
    <row r="16" spans="1:25" s="9" customFormat="1" x14ac:dyDescent="0.25"/>
    <row r="17" spans="1:5" x14ac:dyDescent="0.25">
      <c r="A17" s="4">
        <f>1-C15</f>
        <v>0.90375000000000005</v>
      </c>
      <c r="B17" t="s">
        <v>13</v>
      </c>
      <c r="C17" s="2" t="s">
        <v>14</v>
      </c>
      <c r="D17" s="2">
        <f>E15</f>
        <v>4160.4344249999995</v>
      </c>
    </row>
    <row r="18" spans="1:5" s="9" customFormat="1" x14ac:dyDescent="0.25"/>
    <row r="19" spans="1:5" x14ac:dyDescent="0.25">
      <c r="A19" t="s">
        <v>13</v>
      </c>
      <c r="B19" t="s">
        <v>14</v>
      </c>
      <c r="C19" s="2">
        <f>D17</f>
        <v>4160.4344249999995</v>
      </c>
      <c r="D19" t="s">
        <v>26</v>
      </c>
      <c r="E19" s="4">
        <f>A17</f>
        <v>0.90375000000000005</v>
      </c>
    </row>
    <row r="20" spans="1:5" s="9" customFormat="1" x14ac:dyDescent="0.25"/>
    <row r="21" spans="1:5" x14ac:dyDescent="0.25">
      <c r="A21" s="5" t="s">
        <v>27</v>
      </c>
      <c r="B21" s="5" t="s">
        <v>14</v>
      </c>
      <c r="C21" s="6">
        <f>C19/E19</f>
        <v>4603.5235684647296</v>
      </c>
    </row>
  </sheetData>
  <mergeCells count="10">
    <mergeCell ref="A16:XFD16"/>
    <mergeCell ref="A18:XFD18"/>
    <mergeCell ref="A20:XFD20"/>
    <mergeCell ref="A12:XFD12"/>
    <mergeCell ref="A2:XFD2"/>
    <mergeCell ref="A4:XFD4"/>
    <mergeCell ref="A6:XFD6"/>
    <mergeCell ref="A8:XFD8"/>
    <mergeCell ref="A10:XFD10"/>
    <mergeCell ref="A14:XFD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preencher dados</vt:lpstr>
      <vt:lpstr>resultado do desconto da pensão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Márcio Bertussi</dc:creator>
  <cp:keywords/>
  <dc:description/>
  <cp:lastModifiedBy>Sabrina de Souza</cp:lastModifiedBy>
  <cp:revision/>
  <dcterms:created xsi:type="dcterms:W3CDTF">2016-10-03T18:41:11Z</dcterms:created>
  <dcterms:modified xsi:type="dcterms:W3CDTF">2025-06-27T18:38:07Z</dcterms:modified>
  <cp:category/>
  <cp:contentStatus/>
</cp:coreProperties>
</file>